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I:\OddMTZ\Z Brandejsová\SŽF_Automaty dveřních zámků\02 ZD\02 Finální verze\"/>
    </mc:Choice>
  </mc:AlternateContent>
  <xr:revisionPtr revIDLastSave="0" documentId="13_ncr:1_{0CB9E105-D5BC-470B-8796-1520E577DAAD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Příloha č.1 Cenová nabídka" sheetId="6" r:id="rId1"/>
    <sheet name="Příloha č.1a - Dodávky" sheetId="4" r:id="rId2"/>
    <sheet name="Příloha č.1b - Servis" sheetId="5" r:id="rId3"/>
  </sheets>
  <definedNames>
    <definedName name="_xlnm._FilterDatabase" localSheetId="1" hidden="1">'Příloha č.1a - Dodávky'!#REF!</definedName>
    <definedName name="_xlnm._FilterDatabase" localSheetId="2" hidden="1">'Příloha č.1b - Servis'!#REF!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5" l="1"/>
  <c r="D28" i="5"/>
  <c r="E28" i="5" s="1"/>
  <c r="E29" i="5" s="1"/>
  <c r="B9" i="6" s="1"/>
  <c r="E24" i="5"/>
  <c r="E23" i="5"/>
  <c r="E22" i="5"/>
  <c r="E20" i="5"/>
  <c r="E19" i="5"/>
  <c r="E18" i="5"/>
  <c r="E17" i="5"/>
  <c r="E16" i="5"/>
  <c r="E15" i="5"/>
  <c r="E14" i="5"/>
  <c r="E13" i="5"/>
  <c r="E12" i="5"/>
  <c r="E8" i="5"/>
  <c r="E7" i="5"/>
  <c r="B11" i="4"/>
  <c r="C11" i="4"/>
  <c r="D11" i="4"/>
  <c r="E11" i="4"/>
  <c r="F11" i="4"/>
  <c r="G11" i="4"/>
  <c r="H11" i="4"/>
  <c r="I11" i="4"/>
  <c r="H18" i="4"/>
  <c r="H19" i="4"/>
  <c r="H20" i="4"/>
  <c r="H21" i="4"/>
  <c r="H22" i="4"/>
  <c r="H23" i="4"/>
  <c r="H24" i="4"/>
  <c r="H25" i="4"/>
  <c r="E9" i="5" l="1"/>
  <c r="B7" i="6" s="1"/>
  <c r="E25" i="5"/>
  <c r="B8" i="6" s="1"/>
  <c r="H26" i="4"/>
  <c r="B6" i="6"/>
  <c r="B10" i="6" l="1"/>
</calcChain>
</file>

<file path=xl/sharedStrings.xml><?xml version="1.0" encoding="utf-8"?>
<sst xmlns="http://schemas.openxmlformats.org/spreadsheetml/2006/main" count="89" uniqueCount="68">
  <si>
    <t>Cenová nabídka - Automaty dveřních zámků</t>
  </si>
  <si>
    <t>Nabídková cena:</t>
  </si>
  <si>
    <t>Cena za zařízení:</t>
  </si>
  <si>
    <t>Cena za mimozáruční opravy:</t>
  </si>
  <si>
    <t>Cena za ND:</t>
  </si>
  <si>
    <t>Cena za dálkový monitoring:</t>
  </si>
  <si>
    <t>Nabídková cena celkem:</t>
  </si>
  <si>
    <r>
      <rPr>
        <b/>
        <sz val="10"/>
        <color theme="1"/>
        <rFont val="Verdana"/>
        <family val="2"/>
        <charset val="238"/>
        <scheme val="minor"/>
      </rPr>
      <t xml:space="preserve">Pozn. </t>
    </r>
    <r>
      <rPr>
        <sz val="10"/>
        <color theme="1"/>
        <rFont val="Verdana"/>
        <family val="2"/>
        <charset val="238"/>
        <scheme val="minor"/>
      </rPr>
      <t>Všechny ceny jsou uvedeny v Kč bez DPH</t>
    </r>
  </si>
  <si>
    <t>Předpokládaný počet položek byl stanoven jako odhad rozsahu plnění. Skutečný objem plnění v jednotlivých položkách však bude záležet na potřebách zadavatele a může se od uvedeného objemu lišit.</t>
  </si>
  <si>
    <t>Ceník dodávek</t>
  </si>
  <si>
    <t>Automaty dveřních zámků</t>
  </si>
  <si>
    <t>Předpokládaný počet zařízení v jednotlivých letech</t>
  </si>
  <si>
    <t>rok</t>
  </si>
  <si>
    <t>Typ A.1 - ADZ bez kasičky (instalace na zeď)</t>
  </si>
  <si>
    <t>Typ A.2 - ADZ bez kasičky (instalace do zdi)</t>
  </si>
  <si>
    <t>Typ B.1 - ADZ bez kasičky +EUK (instalace na zeď)</t>
  </si>
  <si>
    <t>Typ B.2 - ADZ bez kasičky +EUK (instalace do zdi)</t>
  </si>
  <si>
    <t>Typ C.1 - ADZ + kasička (instalace na zeď)</t>
  </si>
  <si>
    <t>Typ C.2 - ADZ + kasička (instalace do zdi)</t>
  </si>
  <si>
    <t>Typ D.1 - ADZ + kasička + EUK (instalace na zeď)</t>
  </si>
  <si>
    <t>Typ D.2 - ADZ + kasička + EUK (instalace do zdi)</t>
  </si>
  <si>
    <t>1. rok</t>
  </si>
  <si>
    <t>2. rok</t>
  </si>
  <si>
    <t>3. rok</t>
  </si>
  <si>
    <t>4. rok</t>
  </si>
  <si>
    <t>Celkový součet</t>
  </si>
  <si>
    <t>Vysvětlivky:</t>
  </si>
  <si>
    <t>ADZ - Automat dveřního zámku (mincovník)</t>
  </si>
  <si>
    <t>EUK - Eurozámek</t>
  </si>
  <si>
    <t>předpokládaný počet ks celkem</t>
  </si>
  <si>
    <t>předpokládaný počet instalací</t>
  </si>
  <si>
    <t>Router, vč. zprovoznění v místě dodání (předpokládaný počet ks)</t>
  </si>
  <si>
    <t>cena za zařízení (Kč/ks)</t>
  </si>
  <si>
    <t>cena za instalaci (Kč/ks)</t>
  </si>
  <si>
    <t>Cena za router, vč. zprovoznění v místě dodání  (Kč/ks)</t>
  </si>
  <si>
    <t>Cena celkem</t>
  </si>
  <si>
    <t>Cena celkem:</t>
  </si>
  <si>
    <t>Dálkový monitoring:</t>
  </si>
  <si>
    <t>jednotková cena (Kč/zařízení/měsíc)</t>
  </si>
  <si>
    <t>předpokládaný počet měsíců</t>
  </si>
  <si>
    <t>cena za dálkový monitoring zařízení</t>
  </si>
  <si>
    <t>Takto označená pole vyplní uchazeč</t>
  </si>
  <si>
    <t>Mimozáruční opravy:</t>
  </si>
  <si>
    <t>předpokládaný počet</t>
  </si>
  <si>
    <t>cena</t>
  </si>
  <si>
    <t>cena za výjezd</t>
  </si>
  <si>
    <t>Kč/ks</t>
  </si>
  <si>
    <t>Hodinová sazba za servis (účtovaná za každých započatých 30 min.)</t>
  </si>
  <si>
    <t>Kč/hod</t>
  </si>
  <si>
    <t>Ceník náhradních dílů:</t>
  </si>
  <si>
    <t>jednotková cena</t>
  </si>
  <si>
    <t>předpokládaný počet ks</t>
  </si>
  <si>
    <t xml:space="preserve">skříň na zeď </t>
  </si>
  <si>
    <t>čelo A - platební karta, RFID</t>
  </si>
  <si>
    <t>čelo B - platební karta, RFID, EUK</t>
  </si>
  <si>
    <t>čelo C - mince, platební karta, RFID</t>
  </si>
  <si>
    <t>čelo D - mince, platební karta, RFID, EUK</t>
  </si>
  <si>
    <t>dvířka (pant, zámek, magnetický snímač)</t>
  </si>
  <si>
    <t>kasička</t>
  </si>
  <si>
    <t>západka</t>
  </si>
  <si>
    <t>zámek</t>
  </si>
  <si>
    <t>rozvaděč elektroniky pro automatickou pokladnu - offline režim</t>
  </si>
  <si>
    <t>rozvaděč elektroniky pro automatickou pokladnu - online režim</t>
  </si>
  <si>
    <t>LTE modem</t>
  </si>
  <si>
    <t>klíč originální (k zámku)</t>
  </si>
  <si>
    <t>Ceník monitoringu, servisních služeb a náhradních dílů</t>
  </si>
  <si>
    <t>Příloha č. 4 Zadávací dokumentace (budoucí příloha č. 3 Rámcové dohody na provádění mimozáručních oprav a zajištění monitoringu)</t>
  </si>
  <si>
    <t>Příloha č. 4 Zadávací dokumentace (budoucí příloha č. 3 Rámcové dohody na dodávky)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</si>
</sst>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\ %"/>
  </numFmts>
  <fonts count="20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color rgb="FFFF0000"/>
      <name val="Verdana"/>
      <family val="2"/>
      <charset val="238"/>
      <scheme val="minor"/>
    </font>
    <font>
      <b/>
      <sz val="10"/>
      <color theme="1"/>
      <name val="Verdana"/>
      <family val="2"/>
      <scheme val="minor"/>
    </font>
    <font>
      <sz val="18"/>
      <color theme="1"/>
      <name val="Verdana"/>
      <family val="2"/>
      <charset val="238"/>
      <scheme val="minor"/>
    </font>
    <font>
      <sz val="18"/>
      <color theme="4"/>
      <name val="Verdana"/>
      <family val="2"/>
      <charset val="238"/>
      <scheme val="major"/>
    </font>
    <font>
      <sz val="9"/>
      <color theme="1"/>
      <name val="Verdana"/>
      <family val="2"/>
      <charset val="238"/>
      <scheme val="minor"/>
    </font>
    <font>
      <b/>
      <sz val="12"/>
      <color theme="1"/>
      <name val="Verdana"/>
      <family val="2"/>
      <charset val="238"/>
      <scheme val="minor"/>
    </font>
    <font>
      <sz val="14"/>
      <color theme="1"/>
      <name val="Verdana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indexed="64"/>
      </right>
      <top/>
      <bottom style="thin">
        <color auto="1"/>
      </bottom>
      <diagonal/>
    </border>
    <border>
      <left style="thin">
        <color auto="1"/>
      </left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auto="1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</borders>
  <cellStyleXfs count="47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  <xf numFmtId="0" fontId="6" fillId="0" borderId="0"/>
  </cellStyleXfs>
  <cellXfs count="77">
    <xf numFmtId="0" fontId="0" fillId="0" borderId="0" xfId="0"/>
    <xf numFmtId="0" fontId="1" fillId="0" borderId="0" xfId="2" applyProtection="1"/>
    <xf numFmtId="0" fontId="9" fillId="0" borderId="11" xfId="0" applyFont="1" applyBorder="1" applyAlignment="1">
      <alignment horizontal="center" vertical="center" wrapText="1"/>
    </xf>
    <xf numFmtId="0" fontId="9" fillId="0" borderId="21" xfId="0" applyFont="1" applyBorder="1" applyAlignment="1">
      <alignment vertical="center" wrapText="1"/>
    </xf>
    <xf numFmtId="0" fontId="9" fillId="0" borderId="14" xfId="0" applyFont="1" applyBorder="1" applyAlignment="1">
      <alignment horizontal="right" vertical="center" wrapText="1"/>
    </xf>
    <xf numFmtId="0" fontId="0" fillId="0" borderId="4" xfId="0" applyBorder="1"/>
    <xf numFmtId="0" fontId="0" fillId="0" borderId="5" xfId="0" applyBorder="1"/>
    <xf numFmtId="0" fontId="0" fillId="0" borderId="22" xfId="0" applyBorder="1"/>
    <xf numFmtId="0" fontId="9" fillId="0" borderId="20" xfId="0" applyFont="1" applyBorder="1" applyAlignment="1">
      <alignment horizontal="right" vertical="center" wrapText="1"/>
    </xf>
    <xf numFmtId="0" fontId="0" fillId="0" borderId="18" xfId="0" applyBorder="1"/>
    <xf numFmtId="0" fontId="0" fillId="0" borderId="19" xfId="0" applyBorder="1"/>
    <xf numFmtId="0" fontId="0" fillId="0" borderId="23" xfId="0" applyBorder="1"/>
    <xf numFmtId="0" fontId="9" fillId="0" borderId="15" xfId="0" applyFont="1" applyBorder="1" applyAlignment="1">
      <alignment horizontal="right" vertical="center" wrapText="1"/>
    </xf>
    <xf numFmtId="0" fontId="0" fillId="0" borderId="6" xfId="0" applyBorder="1"/>
    <xf numFmtId="0" fontId="0" fillId="0" borderId="7" xfId="0" applyBorder="1"/>
    <xf numFmtId="0" fontId="0" fillId="0" borderId="24" xfId="0" applyBorder="1"/>
    <xf numFmtId="0" fontId="9" fillId="0" borderId="13" xfId="0" applyFont="1" applyBorder="1" applyAlignment="1">
      <alignment vertical="center" wrapText="1"/>
    </xf>
    <xf numFmtId="0" fontId="0" fillId="0" borderId="12" xfId="0" applyBorder="1"/>
    <xf numFmtId="0" fontId="0" fillId="0" borderId="0" xfId="0" applyAlignment="1">
      <alignment horizontal="center"/>
    </xf>
    <xf numFmtId="0" fontId="9" fillId="0" borderId="0" xfId="0" applyFont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2" fontId="0" fillId="0" borderId="16" xfId="0" applyNumberForma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2" fontId="0" fillId="0" borderId="17" xfId="0" applyNumberForma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9" fillId="0" borderId="0" xfId="0" applyNumberFormat="1" applyFont="1" applyAlignment="1">
      <alignment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3" fillId="0" borderId="0" xfId="0" applyFont="1"/>
    <xf numFmtId="4" fontId="9" fillId="0" borderId="0" xfId="0" applyNumberFormat="1" applyFont="1"/>
    <xf numFmtId="0" fontId="9" fillId="0" borderId="0" xfId="46" applyFont="1"/>
    <xf numFmtId="0" fontId="6" fillId="0" borderId="0" xfId="46"/>
    <xf numFmtId="4" fontId="6" fillId="0" borderId="0" xfId="46" applyNumberFormat="1"/>
    <xf numFmtId="4" fontId="14" fillId="0" borderId="0" xfId="46" applyNumberFormat="1" applyFont="1"/>
    <xf numFmtId="4" fontId="9" fillId="0" borderId="0" xfId="46" applyNumberFormat="1" applyFont="1"/>
    <xf numFmtId="0" fontId="0" fillId="0" borderId="21" xfId="0" applyBorder="1" applyAlignment="1">
      <alignment horizontal="center" vertical="center"/>
    </xf>
    <xf numFmtId="4" fontId="0" fillId="33" borderId="21" xfId="0" applyNumberFormat="1" applyFill="1" applyBorder="1" applyAlignment="1" applyProtection="1">
      <alignment vertical="center"/>
      <protection locked="0"/>
    </xf>
    <xf numFmtId="4" fontId="0" fillId="0" borderId="21" xfId="0" applyNumberFormat="1" applyBorder="1" applyAlignment="1">
      <alignment horizontal="right" vertical="center"/>
    </xf>
    <xf numFmtId="0" fontId="0" fillId="0" borderId="21" xfId="0" applyBorder="1" applyAlignment="1">
      <alignment vertical="center"/>
    </xf>
    <xf numFmtId="0" fontId="0" fillId="33" borderId="21" xfId="0" applyFill="1" applyBorder="1" applyAlignment="1" applyProtection="1">
      <alignment vertical="center"/>
      <protection locked="0"/>
    </xf>
    <xf numFmtId="4" fontId="0" fillId="0" borderId="21" xfId="0" applyNumberFormat="1" applyBorder="1" applyAlignment="1">
      <alignment vertical="center"/>
    </xf>
    <xf numFmtId="0" fontId="0" fillId="0" borderId="21" xfId="0" applyBorder="1" applyAlignment="1">
      <alignment vertical="center" wrapText="1"/>
    </xf>
    <xf numFmtId="4" fontId="6" fillId="33" borderId="21" xfId="46" applyNumberFormat="1" applyFill="1" applyBorder="1" applyAlignment="1" applyProtection="1">
      <alignment vertical="center"/>
      <protection locked="0"/>
    </xf>
    <xf numFmtId="0" fontId="6" fillId="0" borderId="21" xfId="46" applyBorder="1"/>
    <xf numFmtId="4" fontId="6" fillId="0" borderId="21" xfId="46" applyNumberFormat="1" applyBorder="1"/>
    <xf numFmtId="4" fontId="6" fillId="0" borderId="21" xfId="46" applyNumberFormat="1" applyBorder="1" applyAlignment="1">
      <alignment vertical="center"/>
    </xf>
    <xf numFmtId="0" fontId="0" fillId="33" borderId="0" xfId="0" applyFill="1"/>
    <xf numFmtId="0" fontId="15" fillId="0" borderId="0" xfId="0" applyFont="1"/>
    <xf numFmtId="0" fontId="15" fillId="0" borderId="0" xfId="0" applyFont="1" applyAlignment="1">
      <alignment horizontal="right"/>
    </xf>
    <xf numFmtId="0" fontId="17" fillId="0" borderId="0" xfId="0" applyFont="1" applyAlignment="1">
      <alignment vertical="center"/>
    </xf>
    <xf numFmtId="0" fontId="18" fillId="0" borderId="0" xfId="2" applyFont="1" applyProtection="1"/>
    <xf numFmtId="0" fontId="9" fillId="0" borderId="0" xfId="46" applyFont="1" applyAlignment="1">
      <alignment wrapText="1"/>
    </xf>
    <xf numFmtId="0" fontId="6" fillId="0" borderId="0" xfId="46" applyAlignment="1">
      <alignment wrapText="1"/>
    </xf>
    <xf numFmtId="0" fontId="6" fillId="0" borderId="11" xfId="46" applyBorder="1" applyAlignment="1">
      <alignment horizontal="center" vertical="center" wrapText="1"/>
    </xf>
    <xf numFmtId="0" fontId="0" fillId="0" borderId="26" xfId="46" applyFont="1" applyBorder="1" applyAlignment="1">
      <alignment horizontal="center" vertical="center" wrapText="1"/>
    </xf>
    <xf numFmtId="0" fontId="6" fillId="0" borderId="25" xfId="46" applyBorder="1" applyAlignment="1">
      <alignment horizontal="center" vertical="center" wrapText="1"/>
    </xf>
    <xf numFmtId="0" fontId="0" fillId="0" borderId="0" xfId="0" applyAlignment="1">
      <alignment wrapText="1"/>
    </xf>
    <xf numFmtId="0" fontId="16" fillId="0" borderId="0" xfId="1" applyFont="1" applyFill="1" applyProtection="1"/>
    <xf numFmtId="0" fontId="0" fillId="0" borderId="11" xfId="46" applyFont="1" applyBorder="1" applyAlignment="1">
      <alignment horizontal="center" vertical="center" wrapText="1"/>
    </xf>
    <xf numFmtId="0" fontId="6" fillId="0" borderId="0" xfId="46" applyAlignment="1">
      <alignment horizontal="left" vertical="center"/>
    </xf>
    <xf numFmtId="4" fontId="6" fillId="0" borderId="0" xfId="46" applyNumberFormat="1" applyAlignment="1" applyProtection="1">
      <alignment vertical="center"/>
      <protection locked="0"/>
    </xf>
    <xf numFmtId="0" fontId="19" fillId="0" borderId="0" xfId="0" applyFont="1"/>
    <xf numFmtId="0" fontId="9" fillId="0" borderId="0" xfId="46" applyFont="1" applyAlignment="1">
      <alignment vertical="center"/>
    </xf>
    <xf numFmtId="0" fontId="6" fillId="0" borderId="0" xfId="46" applyAlignment="1">
      <alignment vertical="center"/>
    </xf>
    <xf numFmtId="0" fontId="0" fillId="0" borderId="0" xfId="0" applyAlignment="1">
      <alignment vertical="center"/>
    </xf>
    <xf numFmtId="0" fontId="6" fillId="0" borderId="21" xfId="46" applyBorder="1" applyAlignment="1">
      <alignment vertical="center"/>
    </xf>
    <xf numFmtId="0" fontId="6" fillId="0" borderId="21" xfId="46" applyBorder="1" applyAlignment="1">
      <alignment vertical="center" wrapText="1"/>
    </xf>
    <xf numFmtId="4" fontId="9" fillId="0" borderId="0" xfId="46" applyNumberFormat="1" applyFont="1" applyAlignment="1">
      <alignment vertical="center"/>
    </xf>
    <xf numFmtId="0" fontId="17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6" fillId="0" borderId="21" xfId="46" applyBorder="1" applyAlignment="1">
      <alignment horizontal="left" vertical="center"/>
    </xf>
    <xf numFmtId="0" fontId="0" fillId="0" borderId="21" xfId="46" applyFont="1" applyBorder="1" applyAlignment="1">
      <alignment horizontal="left" vertical="center"/>
    </xf>
  </cellXfs>
  <cellStyles count="47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9000000}"/>
    <cellStyle name="Název" xfId="1" builtinId="15" customBuiltin="1"/>
    <cellStyle name="Neutrální" xfId="8" builtinId="28" customBuiltin="1"/>
    <cellStyle name="Normální" xfId="0" builtinId="0" customBuiltin="1"/>
    <cellStyle name="Normální 5" xfId="46" xr:uid="{FEC0655F-2A10-431C-A13C-E57996412F02}"/>
    <cellStyle name="Podbarvení" xfId="45" xr:uid="{00000000-0005-0000-0000-00001D000000}"/>
    <cellStyle name="Poznámka" xfId="13" builtinId="10" customBuiltin="1"/>
    <cellStyle name="Procent [CZ-2]" xfId="43" xr:uid="{00000000-0005-0000-0000-00001F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CF301-8DA0-4F2A-BBE0-635E331F809F}">
  <dimension ref="A2:E13"/>
  <sheetViews>
    <sheetView workbookViewId="0">
      <selection activeCell="B35" sqref="B35"/>
    </sheetView>
  </sheetViews>
  <sheetFormatPr defaultRowHeight="12.75" x14ac:dyDescent="0.2"/>
  <cols>
    <col min="1" max="1" width="23.375" customWidth="1"/>
    <col min="2" max="2" width="17" customWidth="1"/>
  </cols>
  <sheetData>
    <row r="2" spans="1:5" ht="18" x14ac:dyDescent="0.25">
      <c r="A2" s="65" t="s">
        <v>0</v>
      </c>
    </row>
    <row r="5" spans="1:5" x14ac:dyDescent="0.2">
      <c r="A5" s="66" t="s">
        <v>1</v>
      </c>
      <c r="B5" s="67"/>
      <c r="C5" s="68"/>
      <c r="D5" s="68"/>
      <c r="E5" s="68"/>
    </row>
    <row r="6" spans="1:5" x14ac:dyDescent="0.2">
      <c r="A6" s="69" t="s">
        <v>2</v>
      </c>
      <c r="B6" s="49">
        <f>'Příloha č.1a - Dodávky'!H26</f>
        <v>0</v>
      </c>
      <c r="C6" s="68"/>
      <c r="D6" s="68"/>
      <c r="E6" s="68"/>
    </row>
    <row r="7" spans="1:5" ht="25.5" x14ac:dyDescent="0.2">
      <c r="A7" s="70" t="s">
        <v>3</v>
      </c>
      <c r="B7" s="49">
        <f>'Příloha č.1b - Servis'!E9</f>
        <v>0</v>
      </c>
      <c r="C7" s="68"/>
      <c r="D7" s="68"/>
      <c r="E7" s="68"/>
    </row>
    <row r="8" spans="1:5" x14ac:dyDescent="0.2">
      <c r="A8" s="70" t="s">
        <v>4</v>
      </c>
      <c r="B8" s="49">
        <f>'Příloha č.1b - Servis'!E25</f>
        <v>0</v>
      </c>
      <c r="C8" s="68"/>
      <c r="D8" s="68"/>
      <c r="E8" s="68"/>
    </row>
    <row r="9" spans="1:5" ht="25.5" x14ac:dyDescent="0.2">
      <c r="A9" s="70" t="s">
        <v>5</v>
      </c>
      <c r="B9" s="49">
        <f>'Příloha č.1b - Servis'!E29</f>
        <v>0</v>
      </c>
      <c r="C9" s="68"/>
      <c r="D9" s="68"/>
      <c r="E9" s="68"/>
    </row>
    <row r="10" spans="1:5" x14ac:dyDescent="0.2">
      <c r="A10" s="66" t="s">
        <v>6</v>
      </c>
      <c r="B10" s="71">
        <f>B6+B7+B8+B9</f>
        <v>0</v>
      </c>
      <c r="C10" s="68"/>
      <c r="D10" s="68"/>
      <c r="E10" s="68"/>
    </row>
    <row r="11" spans="1:5" x14ac:dyDescent="0.2">
      <c r="A11" s="68"/>
      <c r="B11" s="68"/>
      <c r="C11" s="68"/>
      <c r="D11" s="68"/>
      <c r="E11" s="68"/>
    </row>
    <row r="12" spans="1:5" x14ac:dyDescent="0.2">
      <c r="A12" s="68" t="s">
        <v>7</v>
      </c>
      <c r="B12" s="68"/>
      <c r="C12" s="68"/>
      <c r="D12" s="68"/>
      <c r="E12" s="68"/>
    </row>
    <row r="13" spans="1:5" ht="41.25" customHeight="1" x14ac:dyDescent="0.2">
      <c r="A13" s="73" t="s">
        <v>8</v>
      </c>
      <c r="B13" s="73"/>
      <c r="C13" s="73"/>
      <c r="D13" s="73"/>
      <c r="E13" s="73"/>
    </row>
  </sheetData>
  <mergeCells count="1">
    <mergeCell ref="A13:E13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37DEC-B1D4-4227-BFE9-65CF80923F92}">
  <sheetPr>
    <pageSetUpPr fitToPage="1"/>
  </sheetPr>
  <dimension ref="A1:I31"/>
  <sheetViews>
    <sheetView showGridLines="0" zoomScaleNormal="100" zoomScaleSheetLayoutView="100" workbookViewId="0"/>
  </sheetViews>
  <sheetFormatPr defaultRowHeight="12.75" x14ac:dyDescent="0.2"/>
  <cols>
    <col min="1" max="1" width="23.25" customWidth="1"/>
    <col min="2" max="2" width="24.625" customWidth="1"/>
    <col min="3" max="3" width="16.5" customWidth="1"/>
    <col min="4" max="9" width="14.625" customWidth="1"/>
  </cols>
  <sheetData>
    <row r="1" spans="1:9" x14ac:dyDescent="0.2">
      <c r="A1" t="s">
        <v>67</v>
      </c>
    </row>
    <row r="2" spans="1:9" ht="13.5" customHeight="1" x14ac:dyDescent="0.3">
      <c r="A2" s="53" t="s">
        <v>9</v>
      </c>
      <c r="B2" s="51"/>
      <c r="C2" s="51"/>
      <c r="D2" s="51"/>
      <c r="E2" s="51"/>
      <c r="F2" s="51"/>
      <c r="G2" s="51"/>
    </row>
    <row r="3" spans="1:9" ht="22.5" x14ac:dyDescent="0.3">
      <c r="A3" s="61" t="s">
        <v>10</v>
      </c>
      <c r="B3" s="51"/>
      <c r="C3" s="52"/>
      <c r="D3" s="51"/>
      <c r="E3" s="51"/>
      <c r="F3" s="51"/>
      <c r="G3" s="51"/>
    </row>
    <row r="4" spans="1:9" ht="9.75" customHeight="1" x14ac:dyDescent="0.3">
      <c r="A4" s="1"/>
    </row>
    <row r="5" spans="1:9" ht="18" customHeight="1" x14ac:dyDescent="0.2">
      <c r="A5" s="54" t="s">
        <v>11</v>
      </c>
    </row>
    <row r="6" spans="1:9" ht="63.75" x14ac:dyDescent="0.2">
      <c r="A6" s="2" t="s">
        <v>12</v>
      </c>
      <c r="B6" s="3" t="s">
        <v>13</v>
      </c>
      <c r="C6" s="3" t="s">
        <v>14</v>
      </c>
      <c r="D6" s="3" t="s">
        <v>15</v>
      </c>
      <c r="E6" s="3" t="s">
        <v>16</v>
      </c>
      <c r="F6" s="3" t="s">
        <v>17</v>
      </c>
      <c r="G6" s="3" t="s">
        <v>18</v>
      </c>
      <c r="H6" s="3" t="s">
        <v>19</v>
      </c>
      <c r="I6" s="3" t="s">
        <v>20</v>
      </c>
    </row>
    <row r="7" spans="1:9" x14ac:dyDescent="0.2">
      <c r="A7" s="4" t="s">
        <v>21</v>
      </c>
      <c r="B7" s="5">
        <v>8</v>
      </c>
      <c r="C7" s="6">
        <v>8</v>
      </c>
      <c r="D7" s="6">
        <v>11</v>
      </c>
      <c r="E7" s="6">
        <v>11</v>
      </c>
      <c r="F7" s="7">
        <v>14</v>
      </c>
      <c r="G7" s="6">
        <v>14</v>
      </c>
      <c r="H7" s="6">
        <v>14</v>
      </c>
      <c r="I7" s="6">
        <v>14</v>
      </c>
    </row>
    <row r="8" spans="1:9" x14ac:dyDescent="0.2">
      <c r="A8" s="4" t="s">
        <v>22</v>
      </c>
      <c r="B8" s="5">
        <v>6</v>
      </c>
      <c r="C8" s="6">
        <v>6</v>
      </c>
      <c r="D8" s="6">
        <v>11</v>
      </c>
      <c r="E8" s="6">
        <v>11</v>
      </c>
      <c r="F8" s="7">
        <v>15</v>
      </c>
      <c r="G8" s="6">
        <v>15</v>
      </c>
      <c r="H8" s="6">
        <v>15</v>
      </c>
      <c r="I8" s="6">
        <v>15</v>
      </c>
    </row>
    <row r="9" spans="1:9" x14ac:dyDescent="0.2">
      <c r="A9" s="8" t="s">
        <v>23</v>
      </c>
      <c r="B9" s="9">
        <v>8</v>
      </c>
      <c r="C9" s="10">
        <v>8</v>
      </c>
      <c r="D9" s="10">
        <v>10</v>
      </c>
      <c r="E9" s="10">
        <v>10</v>
      </c>
      <c r="F9" s="11">
        <v>14</v>
      </c>
      <c r="G9" s="10">
        <v>14</v>
      </c>
      <c r="H9" s="10">
        <v>14</v>
      </c>
      <c r="I9" s="10">
        <v>14</v>
      </c>
    </row>
    <row r="10" spans="1:9" x14ac:dyDescent="0.2">
      <c r="A10" s="12" t="s">
        <v>24</v>
      </c>
      <c r="B10" s="13">
        <v>8</v>
      </c>
      <c r="C10" s="14">
        <v>8</v>
      </c>
      <c r="D10" s="14">
        <v>8</v>
      </c>
      <c r="E10" s="14">
        <v>8</v>
      </c>
      <c r="F10" s="15">
        <v>12</v>
      </c>
      <c r="G10" s="14">
        <v>12</v>
      </c>
      <c r="H10" s="14">
        <v>12</v>
      </c>
      <c r="I10" s="14">
        <v>12</v>
      </c>
    </row>
    <row r="11" spans="1:9" x14ac:dyDescent="0.2">
      <c r="A11" s="16" t="s">
        <v>25</v>
      </c>
      <c r="B11" s="17">
        <f t="shared" ref="B11:I11" si="0">SUM(B7:B10)</f>
        <v>30</v>
      </c>
      <c r="C11" s="17">
        <f t="shared" si="0"/>
        <v>30</v>
      </c>
      <c r="D11" s="17">
        <f t="shared" si="0"/>
        <v>40</v>
      </c>
      <c r="E11" s="17">
        <f t="shared" si="0"/>
        <v>40</v>
      </c>
      <c r="F11" s="17">
        <f t="shared" si="0"/>
        <v>55</v>
      </c>
      <c r="G11" s="17">
        <f t="shared" si="0"/>
        <v>55</v>
      </c>
      <c r="H11" s="17">
        <f t="shared" si="0"/>
        <v>55</v>
      </c>
      <c r="I11" s="17">
        <f t="shared" si="0"/>
        <v>55</v>
      </c>
    </row>
    <row r="13" spans="1:9" x14ac:dyDescent="0.2">
      <c r="A13" s="19" t="s">
        <v>26</v>
      </c>
      <c r="B13" s="20"/>
      <c r="C13" s="18"/>
      <c r="D13" s="18"/>
      <c r="E13" s="18"/>
      <c r="F13" s="18"/>
      <c r="G13" s="18"/>
      <c r="H13" s="18"/>
      <c r="I13" s="18"/>
    </row>
    <row r="14" spans="1:9" x14ac:dyDescent="0.2">
      <c r="A14" t="s">
        <v>27</v>
      </c>
    </row>
    <row r="15" spans="1:9" x14ac:dyDescent="0.2">
      <c r="A15" t="s">
        <v>28</v>
      </c>
    </row>
    <row r="17" spans="1:8" s="21" customFormat="1" ht="63.75" x14ac:dyDescent="0.2">
      <c r="B17" s="22" t="s">
        <v>29</v>
      </c>
      <c r="C17" s="23" t="s">
        <v>30</v>
      </c>
      <c r="D17" s="23" t="s">
        <v>31</v>
      </c>
      <c r="E17" s="24" t="s">
        <v>32</v>
      </c>
      <c r="F17" s="24" t="s">
        <v>33</v>
      </c>
      <c r="G17" s="25" t="s">
        <v>34</v>
      </c>
      <c r="H17" s="26" t="s">
        <v>35</v>
      </c>
    </row>
    <row r="18" spans="1:8" ht="38.25" x14ac:dyDescent="0.2">
      <c r="A18" s="3" t="s">
        <v>13</v>
      </c>
      <c r="B18" s="39">
        <v>30</v>
      </c>
      <c r="C18" s="39">
        <v>30</v>
      </c>
      <c r="D18" s="39">
        <v>15</v>
      </c>
      <c r="E18" s="40"/>
      <c r="F18" s="40"/>
      <c r="G18" s="40"/>
      <c r="H18" s="41">
        <f t="shared" ref="H18:H25" si="1">B18*E18+C18*F18+D18*G18</f>
        <v>0</v>
      </c>
    </row>
    <row r="19" spans="1:8" ht="38.25" x14ac:dyDescent="0.2">
      <c r="A19" s="3" t="s">
        <v>14</v>
      </c>
      <c r="B19" s="39">
        <v>30</v>
      </c>
      <c r="C19" s="39">
        <v>30</v>
      </c>
      <c r="D19" s="39">
        <v>15</v>
      </c>
      <c r="E19" s="40"/>
      <c r="F19" s="40"/>
      <c r="G19" s="40"/>
      <c r="H19" s="41">
        <f t="shared" si="1"/>
        <v>0</v>
      </c>
    </row>
    <row r="20" spans="1:8" ht="38.25" x14ac:dyDescent="0.2">
      <c r="A20" s="3" t="s">
        <v>15</v>
      </c>
      <c r="B20" s="39">
        <v>40</v>
      </c>
      <c r="C20" s="39">
        <v>40</v>
      </c>
      <c r="D20" s="39">
        <v>20</v>
      </c>
      <c r="E20" s="40"/>
      <c r="F20" s="40"/>
      <c r="G20" s="40"/>
      <c r="H20" s="41">
        <f t="shared" si="1"/>
        <v>0</v>
      </c>
    </row>
    <row r="21" spans="1:8" ht="38.25" x14ac:dyDescent="0.2">
      <c r="A21" s="3" t="s">
        <v>16</v>
      </c>
      <c r="B21" s="39">
        <v>40</v>
      </c>
      <c r="C21" s="39">
        <v>40</v>
      </c>
      <c r="D21" s="39">
        <v>20</v>
      </c>
      <c r="E21" s="40"/>
      <c r="F21" s="40"/>
      <c r="G21" s="40"/>
      <c r="H21" s="41">
        <f t="shared" si="1"/>
        <v>0</v>
      </c>
    </row>
    <row r="22" spans="1:8" ht="25.5" x14ac:dyDescent="0.2">
      <c r="A22" s="3" t="s">
        <v>17</v>
      </c>
      <c r="B22" s="39">
        <v>55</v>
      </c>
      <c r="C22" s="39">
        <v>55</v>
      </c>
      <c r="D22" s="39">
        <v>28</v>
      </c>
      <c r="E22" s="40"/>
      <c r="F22" s="40"/>
      <c r="G22" s="40"/>
      <c r="H22" s="41">
        <f t="shared" si="1"/>
        <v>0</v>
      </c>
    </row>
    <row r="23" spans="1:8" ht="25.5" x14ac:dyDescent="0.2">
      <c r="A23" s="3" t="s">
        <v>18</v>
      </c>
      <c r="B23" s="39">
        <v>55</v>
      </c>
      <c r="C23" s="39">
        <v>55</v>
      </c>
      <c r="D23" s="39">
        <v>28</v>
      </c>
      <c r="E23" s="40"/>
      <c r="F23" s="40"/>
      <c r="G23" s="40"/>
      <c r="H23" s="41">
        <f t="shared" si="1"/>
        <v>0</v>
      </c>
    </row>
    <row r="24" spans="1:8" ht="38.25" x14ac:dyDescent="0.2">
      <c r="A24" s="3" t="s">
        <v>19</v>
      </c>
      <c r="B24" s="39">
        <v>55</v>
      </c>
      <c r="C24" s="39">
        <v>55</v>
      </c>
      <c r="D24" s="39">
        <v>28</v>
      </c>
      <c r="E24" s="40"/>
      <c r="F24" s="40"/>
      <c r="G24" s="40"/>
      <c r="H24" s="41">
        <f t="shared" si="1"/>
        <v>0</v>
      </c>
    </row>
    <row r="25" spans="1:8" ht="25.5" x14ac:dyDescent="0.2">
      <c r="A25" s="3" t="s">
        <v>20</v>
      </c>
      <c r="B25" s="39">
        <v>55</v>
      </c>
      <c r="C25" s="39">
        <v>55</v>
      </c>
      <c r="D25" s="39">
        <v>28</v>
      </c>
      <c r="E25" s="40"/>
      <c r="F25" s="40"/>
      <c r="G25" s="40"/>
      <c r="H25" s="41">
        <f t="shared" si="1"/>
        <v>0</v>
      </c>
    </row>
    <row r="26" spans="1:8" x14ac:dyDescent="0.2">
      <c r="C26" s="27"/>
      <c r="D26" s="27"/>
      <c r="F26" s="28" t="s">
        <v>36</v>
      </c>
      <c r="G26" s="28"/>
      <c r="H26" s="28">
        <f>SUM(H18:H25)</f>
        <v>0</v>
      </c>
    </row>
    <row r="29" spans="1:8" x14ac:dyDescent="0.2">
      <c r="A29" t="s">
        <v>7</v>
      </c>
    </row>
    <row r="30" spans="1:8" ht="31.5" customHeight="1" x14ac:dyDescent="0.2">
      <c r="A30" s="74" t="s">
        <v>8</v>
      </c>
      <c r="B30" s="74"/>
      <c r="C30" s="74"/>
      <c r="D30" s="74"/>
      <c r="E30" s="74"/>
    </row>
    <row r="31" spans="1:8" x14ac:dyDescent="0.2">
      <c r="A31" s="50" t="s">
        <v>41</v>
      </c>
      <c r="B31" s="50"/>
    </row>
  </sheetData>
  <mergeCells count="1">
    <mergeCell ref="A30:E30"/>
  </mergeCells>
  <pageMargins left="0.78740157480314965" right="0.78740157480314965" top="1.1023622047244095" bottom="0.47244094488188981" header="0.47244094488188981" footer="0.47244094488188981"/>
  <pageSetup paperSize="9" scale="74" fitToHeight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DD10C-04A5-4FA4-9209-AF454323909E}">
  <sheetPr>
    <pageSetUpPr fitToPage="1"/>
  </sheetPr>
  <dimension ref="A1:I33"/>
  <sheetViews>
    <sheetView showGridLines="0" tabSelected="1" view="pageLayout" topLeftCell="A7" zoomScaleNormal="100" zoomScaleSheetLayoutView="100" workbookViewId="0">
      <selection activeCell="B35" sqref="B35"/>
    </sheetView>
  </sheetViews>
  <sheetFormatPr defaultRowHeight="12.75" x14ac:dyDescent="0.2"/>
  <cols>
    <col min="1" max="1" width="23.25" customWidth="1"/>
    <col min="2" max="2" width="29.125" customWidth="1"/>
    <col min="3" max="3" width="16.5" customWidth="1"/>
    <col min="4" max="9" width="14.625" customWidth="1"/>
  </cols>
  <sheetData>
    <row r="1" spans="1:9" x14ac:dyDescent="0.2">
      <c r="A1" s="72" t="s">
        <v>66</v>
      </c>
    </row>
    <row r="2" spans="1:9" ht="13.5" customHeight="1" x14ac:dyDescent="0.3">
      <c r="A2" s="53" t="s">
        <v>65</v>
      </c>
      <c r="B2" s="51"/>
      <c r="C2" s="51"/>
      <c r="D2" s="51"/>
      <c r="E2" s="51"/>
      <c r="F2" s="51"/>
      <c r="G2" s="51"/>
    </row>
    <row r="3" spans="1:9" ht="22.5" x14ac:dyDescent="0.3">
      <c r="A3" s="61" t="s">
        <v>10</v>
      </c>
      <c r="B3" s="51"/>
      <c r="C3" s="52"/>
      <c r="D3" s="51"/>
      <c r="E3" s="51"/>
      <c r="F3" s="51"/>
      <c r="G3" s="51"/>
    </row>
    <row r="6" spans="1:9" ht="25.5" x14ac:dyDescent="0.2">
      <c r="A6" s="19" t="s">
        <v>42</v>
      </c>
      <c r="C6" s="29" t="s">
        <v>43</v>
      </c>
      <c r="D6" s="30" t="s">
        <v>44</v>
      </c>
      <c r="E6" s="31" t="s">
        <v>35</v>
      </c>
    </row>
    <row r="7" spans="1:9" ht="21.75" customHeight="1" x14ac:dyDescent="0.2">
      <c r="A7" s="42" t="s">
        <v>45</v>
      </c>
      <c r="B7" s="42" t="s">
        <v>46</v>
      </c>
      <c r="C7" s="42">
        <v>600</v>
      </c>
      <c r="D7" s="43"/>
      <c r="E7" s="44">
        <f>D7*C7</f>
        <v>0</v>
      </c>
    </row>
    <row r="8" spans="1:9" ht="38.25" x14ac:dyDescent="0.2">
      <c r="A8" s="45" t="s">
        <v>47</v>
      </c>
      <c r="B8" s="42" t="s">
        <v>48</v>
      </c>
      <c r="C8" s="42">
        <v>400</v>
      </c>
      <c r="D8" s="43"/>
      <c r="E8" s="44">
        <f>D8*C8</f>
        <v>0</v>
      </c>
      <c r="G8" s="32"/>
      <c r="H8" s="32"/>
      <c r="I8" s="32"/>
    </row>
    <row r="9" spans="1:9" x14ac:dyDescent="0.2">
      <c r="D9" s="28" t="s">
        <v>36</v>
      </c>
      <c r="E9" s="33">
        <f>E7+E8</f>
        <v>0</v>
      </c>
    </row>
    <row r="10" spans="1:9" x14ac:dyDescent="0.2">
      <c r="D10" s="28"/>
      <c r="E10" s="33"/>
    </row>
    <row r="11" spans="1:9" s="60" customFormat="1" ht="25.5" x14ac:dyDescent="0.2">
      <c r="A11" s="55" t="s">
        <v>49</v>
      </c>
      <c r="B11" s="56"/>
      <c r="C11" s="57" t="s">
        <v>50</v>
      </c>
      <c r="D11" s="58" t="s">
        <v>51</v>
      </c>
      <c r="E11" s="59" t="s">
        <v>35</v>
      </c>
    </row>
    <row r="12" spans="1:9" x14ac:dyDescent="0.2">
      <c r="A12" s="75" t="s">
        <v>52</v>
      </c>
      <c r="B12" s="75"/>
      <c r="C12" s="46"/>
      <c r="D12" s="47">
        <v>15</v>
      </c>
      <c r="E12" s="48">
        <f t="shared" ref="E12:E24" si="0">C12*D12</f>
        <v>0</v>
      </c>
    </row>
    <row r="13" spans="1:9" x14ac:dyDescent="0.2">
      <c r="A13" s="75" t="s">
        <v>53</v>
      </c>
      <c r="B13" s="75"/>
      <c r="C13" s="46"/>
      <c r="D13" s="47">
        <v>15</v>
      </c>
      <c r="E13" s="48">
        <f t="shared" si="0"/>
        <v>0</v>
      </c>
    </row>
    <row r="14" spans="1:9" x14ac:dyDescent="0.2">
      <c r="A14" s="75" t="s">
        <v>54</v>
      </c>
      <c r="B14" s="75"/>
      <c r="C14" s="46"/>
      <c r="D14" s="47">
        <v>15</v>
      </c>
      <c r="E14" s="48">
        <f t="shared" si="0"/>
        <v>0</v>
      </c>
    </row>
    <row r="15" spans="1:9" x14ac:dyDescent="0.2">
      <c r="A15" s="75" t="s">
        <v>55</v>
      </c>
      <c r="B15" s="75"/>
      <c r="C15" s="46"/>
      <c r="D15" s="47">
        <v>15</v>
      </c>
      <c r="E15" s="48">
        <f t="shared" si="0"/>
        <v>0</v>
      </c>
    </row>
    <row r="16" spans="1:9" x14ac:dyDescent="0.2">
      <c r="A16" s="75" t="s">
        <v>56</v>
      </c>
      <c r="B16" s="75"/>
      <c r="C16" s="46"/>
      <c r="D16" s="47">
        <v>15</v>
      </c>
      <c r="E16" s="48">
        <f t="shared" si="0"/>
        <v>0</v>
      </c>
    </row>
    <row r="17" spans="1:5" x14ac:dyDescent="0.2">
      <c r="A17" s="75" t="s">
        <v>57</v>
      </c>
      <c r="B17" s="75"/>
      <c r="C17" s="46"/>
      <c r="D17" s="47">
        <v>15</v>
      </c>
      <c r="E17" s="48">
        <f t="shared" si="0"/>
        <v>0</v>
      </c>
    </row>
    <row r="18" spans="1:5" x14ac:dyDescent="0.2">
      <c r="A18" s="76" t="s">
        <v>58</v>
      </c>
      <c r="B18" s="75"/>
      <c r="C18" s="46"/>
      <c r="D18" s="47">
        <v>7</v>
      </c>
      <c r="E18" s="48">
        <f t="shared" si="0"/>
        <v>0</v>
      </c>
    </row>
    <row r="19" spans="1:5" x14ac:dyDescent="0.2">
      <c r="A19" s="75" t="s">
        <v>59</v>
      </c>
      <c r="B19" s="75"/>
      <c r="C19" s="46"/>
      <c r="D19" s="47">
        <v>7</v>
      </c>
      <c r="E19" s="48">
        <f t="shared" si="0"/>
        <v>0</v>
      </c>
    </row>
    <row r="20" spans="1:5" x14ac:dyDescent="0.2">
      <c r="A20" s="75" t="s">
        <v>60</v>
      </c>
      <c r="B20" s="75"/>
      <c r="C20" s="46"/>
      <c r="D20" s="47">
        <v>15</v>
      </c>
      <c r="E20" s="48">
        <f t="shared" si="0"/>
        <v>0</v>
      </c>
    </row>
    <row r="21" spans="1:5" x14ac:dyDescent="0.2">
      <c r="A21" s="76" t="s">
        <v>64</v>
      </c>
      <c r="B21" s="75"/>
      <c r="C21" s="46"/>
      <c r="D21" s="47">
        <v>30</v>
      </c>
      <c r="E21" s="48">
        <f t="shared" si="0"/>
        <v>0</v>
      </c>
    </row>
    <row r="22" spans="1:5" x14ac:dyDescent="0.2">
      <c r="A22" s="75" t="s">
        <v>61</v>
      </c>
      <c r="B22" s="75"/>
      <c r="C22" s="46"/>
      <c r="D22" s="47">
        <v>7</v>
      </c>
      <c r="E22" s="48">
        <f t="shared" si="0"/>
        <v>0</v>
      </c>
    </row>
    <row r="23" spans="1:5" x14ac:dyDescent="0.2">
      <c r="A23" s="75" t="s">
        <v>62</v>
      </c>
      <c r="B23" s="75"/>
      <c r="C23" s="46"/>
      <c r="D23" s="47">
        <v>7</v>
      </c>
      <c r="E23" s="48">
        <f t="shared" si="0"/>
        <v>0</v>
      </c>
    </row>
    <row r="24" spans="1:5" x14ac:dyDescent="0.2">
      <c r="A24" s="75" t="s">
        <v>63</v>
      </c>
      <c r="B24" s="75"/>
      <c r="C24" s="46"/>
      <c r="D24" s="47">
        <v>7</v>
      </c>
      <c r="E24" s="48">
        <f t="shared" si="0"/>
        <v>0</v>
      </c>
    </row>
    <row r="25" spans="1:5" x14ac:dyDescent="0.2">
      <c r="A25" s="35"/>
      <c r="B25" s="34" t="s">
        <v>36</v>
      </c>
      <c r="C25" s="36"/>
      <c r="D25" s="34" t="s">
        <v>36</v>
      </c>
      <c r="E25" s="37">
        <f>SUM(E12:E24)</f>
        <v>0</v>
      </c>
    </row>
    <row r="26" spans="1:5" x14ac:dyDescent="0.2">
      <c r="A26" s="35"/>
      <c r="B26" s="35"/>
      <c r="C26" s="36"/>
    </row>
    <row r="27" spans="1:5" ht="38.25" x14ac:dyDescent="0.2">
      <c r="A27" s="34" t="s">
        <v>37</v>
      </c>
      <c r="B27" s="35"/>
      <c r="C27" s="62" t="s">
        <v>38</v>
      </c>
      <c r="D27" s="58" t="s">
        <v>39</v>
      </c>
      <c r="E27" s="59" t="s">
        <v>35</v>
      </c>
    </row>
    <row r="28" spans="1:5" x14ac:dyDescent="0.2">
      <c r="A28" s="75" t="s">
        <v>40</v>
      </c>
      <c r="B28" s="75"/>
      <c r="C28" s="46"/>
      <c r="D28" s="47">
        <f>15244*2</f>
        <v>30488</v>
      </c>
      <c r="E28" s="48">
        <f>C28*D28</f>
        <v>0</v>
      </c>
    </row>
    <row r="29" spans="1:5" x14ac:dyDescent="0.2">
      <c r="A29" s="63"/>
      <c r="B29" s="63"/>
      <c r="C29" s="64"/>
      <c r="D29" s="34" t="s">
        <v>36</v>
      </c>
      <c r="E29" s="38">
        <f>E28</f>
        <v>0</v>
      </c>
    </row>
    <row r="31" spans="1:5" x14ac:dyDescent="0.2">
      <c r="A31" t="s">
        <v>7</v>
      </c>
    </row>
    <row r="32" spans="1:5" ht="31.5" customHeight="1" x14ac:dyDescent="0.2">
      <c r="A32" s="74" t="s">
        <v>8</v>
      </c>
      <c r="B32" s="74"/>
      <c r="C32" s="74"/>
      <c r="D32" s="74"/>
      <c r="E32" s="74"/>
    </row>
    <row r="33" spans="1:2" x14ac:dyDescent="0.2">
      <c r="A33" s="50" t="s">
        <v>41</v>
      </c>
      <c r="B33" s="50"/>
    </row>
  </sheetData>
  <mergeCells count="15">
    <mergeCell ref="A28:B28"/>
    <mergeCell ref="A32:E32"/>
    <mergeCell ref="A18:B18"/>
    <mergeCell ref="A19:B19"/>
    <mergeCell ref="A20:B20"/>
    <mergeCell ref="A22:B22"/>
    <mergeCell ref="A23:B23"/>
    <mergeCell ref="A24:B24"/>
    <mergeCell ref="A21:B21"/>
    <mergeCell ref="A17:B17"/>
    <mergeCell ref="A12:B12"/>
    <mergeCell ref="A13:B13"/>
    <mergeCell ref="A14:B14"/>
    <mergeCell ref="A15:B15"/>
    <mergeCell ref="A16:B16"/>
  </mergeCells>
  <pageMargins left="0.78740157480314965" right="0.78740157480314965" top="1.1023622047244095" bottom="0.47244094488188981" header="0.47244094488188981" footer="0.47244094488188981"/>
  <pageSetup paperSize="9" fitToHeight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rowBreaks count="1" manualBreakCount="1">
    <brk id="29" max="16383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1D1A9462C758C4780DC815AE64BF547" ma:contentTypeVersion="4" ma:contentTypeDescription="Vytvoří nový dokument" ma:contentTypeScope="" ma:versionID="ee5941ba9ecc94b6fdc2abd4ccc71f55">
  <xsd:schema xmlns:xsd="http://www.w3.org/2001/XMLSchema" xmlns:xs="http://www.w3.org/2001/XMLSchema" xmlns:p="http://schemas.microsoft.com/office/2006/metadata/properties" xmlns:ns2="8fe8a46e-d7e2-4321-b046-871b0641cd15" targetNamespace="http://schemas.microsoft.com/office/2006/metadata/properties" ma:root="true" ma:fieldsID="c7168f71684fefc633996644b858dca8" ns2:_="">
    <xsd:import namespace="8fe8a46e-d7e2-4321-b046-871b0641cd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e8a46e-d7e2-4321-b046-871b0641cd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0983BA-CF39-4D7F-80A4-AA2D1A7EC2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fe8a46e-d7e2-4321-b046-871b0641cd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2CC2675-F14B-4B5E-9E82-73EDE3A83890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8fe8a46e-d7e2-4321-b046-871b0641cd15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Příloha č.1 Cenová nabídka</vt:lpstr>
      <vt:lpstr>Příloha č.1a - Dodávky</vt:lpstr>
      <vt:lpstr>Příloha č.1b - Servis</vt:lpstr>
    </vt:vector>
  </TitlesOfParts>
  <Manager/>
  <Company>Správa železnic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Domažlický Jan</dc:creator>
  <cp:keywords/>
  <dc:description/>
  <cp:lastModifiedBy>Brandejsová Martina, Mgr.</cp:lastModifiedBy>
  <cp:revision/>
  <cp:lastPrinted>2025-11-07T12:25:25Z</cp:lastPrinted>
  <dcterms:created xsi:type="dcterms:W3CDTF">2017-12-01T06:03:47Z</dcterms:created>
  <dcterms:modified xsi:type="dcterms:W3CDTF">2025-11-07T12:26:00Z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0x01010041D1A9462C758C4780DC815AE64BF547</vt:lpwstr>
  </property>
</Properties>
</file>